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9\Reportes ejecución 19\"/>
    </mc:Choice>
  </mc:AlternateContent>
  <bookViews>
    <workbookView xWindow="0" yWindow="0" windowWidth="28800" windowHeight="12300"/>
  </bookViews>
  <sheets>
    <sheet name="31 MAYO 2019" sheetId="1" r:id="rId1"/>
  </sheets>
  <calcPr calcId="152511"/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2" i="1"/>
  <c r="O21" i="1"/>
  <c r="O20" i="1"/>
  <c r="O19" i="1"/>
  <c r="O17" i="1"/>
  <c r="O15" i="1"/>
  <c r="O14" i="1"/>
  <c r="O13" i="1"/>
  <c r="O12" i="1"/>
  <c r="O10" i="1"/>
  <c r="O7" i="1"/>
  <c r="O6" i="1"/>
  <c r="O5" i="1"/>
  <c r="K29" i="1"/>
  <c r="K28" i="1"/>
  <c r="K27" i="1"/>
  <c r="K26" i="1"/>
  <c r="K25" i="1"/>
  <c r="K22" i="1"/>
  <c r="K21" i="1"/>
  <c r="K20" i="1"/>
  <c r="K19" i="1"/>
  <c r="K17" i="1"/>
  <c r="K15" i="1"/>
  <c r="K14" i="1"/>
  <c r="K13" i="1"/>
  <c r="K12" i="1"/>
  <c r="K10" i="1"/>
  <c r="K7" i="1"/>
  <c r="K6" i="1"/>
  <c r="K5" i="1"/>
  <c r="D30" i="1"/>
  <c r="E30" i="1"/>
  <c r="F30" i="1"/>
  <c r="O30" i="1" s="1"/>
  <c r="G30" i="1"/>
  <c r="H30" i="1"/>
  <c r="I30" i="1"/>
  <c r="J30" i="1"/>
  <c r="K30" i="1" s="1"/>
  <c r="L30" i="1"/>
  <c r="M30" i="1"/>
  <c r="N30" i="1"/>
  <c r="C30" i="1"/>
  <c r="D23" i="1"/>
  <c r="E23" i="1"/>
  <c r="F23" i="1"/>
  <c r="K23" i="1" s="1"/>
  <c r="G23" i="1"/>
  <c r="H23" i="1"/>
  <c r="I23" i="1"/>
  <c r="J23" i="1"/>
  <c r="L23" i="1"/>
  <c r="M23" i="1"/>
  <c r="N23" i="1"/>
  <c r="O23" i="1" s="1"/>
  <c r="C23" i="1"/>
  <c r="D18" i="1"/>
  <c r="E18" i="1"/>
  <c r="F18" i="1"/>
  <c r="G18" i="1"/>
  <c r="H18" i="1"/>
  <c r="I18" i="1"/>
  <c r="J18" i="1"/>
  <c r="L18" i="1"/>
  <c r="M18" i="1"/>
  <c r="N18" i="1"/>
  <c r="C18" i="1"/>
  <c r="D16" i="1"/>
  <c r="E16" i="1"/>
  <c r="F16" i="1"/>
  <c r="O16" i="1" s="1"/>
  <c r="G16" i="1"/>
  <c r="H16" i="1"/>
  <c r="I16" i="1"/>
  <c r="J16" i="1"/>
  <c r="K16" i="1" s="1"/>
  <c r="L16" i="1"/>
  <c r="M16" i="1"/>
  <c r="N16" i="1"/>
  <c r="C16" i="1"/>
  <c r="D11" i="1"/>
  <c r="E11" i="1"/>
  <c r="F11" i="1"/>
  <c r="G11" i="1"/>
  <c r="H11" i="1"/>
  <c r="I11" i="1"/>
  <c r="J11" i="1"/>
  <c r="K11" i="1" s="1"/>
  <c r="L11" i="1"/>
  <c r="M11" i="1"/>
  <c r="N11" i="1"/>
  <c r="C11" i="1"/>
  <c r="D9" i="1"/>
  <c r="E9" i="1"/>
  <c r="F9" i="1"/>
  <c r="G9" i="1"/>
  <c r="H9" i="1"/>
  <c r="I9" i="1"/>
  <c r="J9" i="1"/>
  <c r="L9" i="1"/>
  <c r="M9" i="1"/>
  <c r="N9" i="1"/>
  <c r="C9" i="1"/>
  <c r="O18" i="1" l="1"/>
  <c r="K18" i="1"/>
  <c r="O11" i="1"/>
  <c r="O9" i="1"/>
  <c r="K9" i="1"/>
  <c r="L24" i="1"/>
  <c r="L31" i="1" s="1"/>
  <c r="I24" i="1"/>
  <c r="I31" i="1" s="1"/>
  <c r="H24" i="1"/>
  <c r="H31" i="1" s="1"/>
  <c r="C24" i="1"/>
  <c r="C31" i="1" s="1"/>
  <c r="F24" i="1"/>
  <c r="F31" i="1" s="1"/>
  <c r="N24" i="1"/>
  <c r="E24" i="1"/>
  <c r="E31" i="1" s="1"/>
  <c r="M24" i="1"/>
  <c r="M31" i="1" s="1"/>
  <c r="J24" i="1"/>
  <c r="G24" i="1"/>
  <c r="G31" i="1" s="1"/>
  <c r="D24" i="1"/>
  <c r="D31" i="1" s="1"/>
  <c r="N31" i="1" l="1"/>
  <c r="O31" i="1" s="1"/>
  <c r="O24" i="1"/>
  <c r="J31" i="1"/>
  <c r="K31" i="1" s="1"/>
  <c r="K24" i="1"/>
</calcChain>
</file>

<file path=xl/sharedStrings.xml><?xml version="1.0" encoding="utf-8"?>
<sst xmlns="http://schemas.openxmlformats.org/spreadsheetml/2006/main" count="95" uniqueCount="65">
  <si>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</si>
  <si>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</si>
  <si>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</si>
  <si>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</si>
  <si>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</si>
  <si>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</si>
  <si>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</si>
  <si>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</si>
  <si>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</si>
  <si>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</si>
  <si>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</si>
  <si>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</si>
  <si>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</si>
  <si>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</si>
  <si>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</si>
  <si>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</si>
  <si>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</si>
  <si>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</si>
  <si>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</si>
  <si>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</si>
  <si>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</si>
  <si>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</si>
  <si>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</si>
  <si>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PREVIO CONCEPTO DGPPN</t>
  </si>
  <si>
    <t>A-02-02</t>
  </si>
  <si>
    <t>ADQUISICIONES DIFERENTES DE ACTIVOS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</si>
  <si>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</si>
  <si>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</si>
  <si>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</si>
  <si>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</si>
  <si>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</si>
  <si>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</si>
  <si>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</si>
  <si>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</si>
  <si>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</si>
  <si>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</si>
  <si>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</si>
  <si>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</si>
  <si>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</si>
  <si>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</si>
  <si>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</si>
  <si>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</si>
  <si>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</si>
  <si>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</si>
  <si>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</si>
  <si>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IMPLEMENTACIÓN DE LA ESTRATEGIA ANTICORRUPCIÓN DE LA PROCURADURÍA GENERAL DE LA NACIÓN A NIVEL  NACIONAL</t>
  </si>
  <si>
    <t>C-2504-1000-1</t>
  </si>
  <si>
    <t>C-2599-1000-5</t>
  </si>
  <si>
    <t>C-2599-1000-6</t>
  </si>
  <si>
    <t>C-2599-1000-7</t>
  </si>
  <si>
    <t>Entidad:</t>
  </si>
  <si>
    <t>Corte: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</si>
  <si>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</si>
  <si>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</si>
  <si>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</si>
  <si>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</si>
  <si>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</si>
  <si>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</si>
  <si>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FORTALECIMIENTO DE LA PROCURADURÍA GENERAL DE LA NACIÓN PARA EL EJERCICIO DEL CONTROL PÚBLICO</t>
  </si>
  <si>
    <t>MEJORAMIENTO DE LA GESTIÓN INSTITUCIONAL DE LA PROCURADURÍA GENERAL DE LA NACIÓN</t>
  </si>
  <si>
    <t>MANTENIMIENTO DE SEDES DE LA PROCURADURIA GENERAL DE LA NACIÓN</t>
  </si>
  <si>
    <t>ACTUALIZACIÓN DE LA PLATAFORMA TECNOLÓGICA DE LA PROCURADURÍA GENERAL DE LA NACIÓN</t>
  </si>
  <si>
    <t>INVERSIÓN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</si>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</sst>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0" fontId="2" fillId="0" borderId="0" xfId="3" applyNumberFormat="1" applyFont="1" applyFill="1" applyBorder="1" applyAlignment="1">
      <alignment vertical="center" wrapText="1" readingOrder="1"/>
    </xf>
    <xf numFmtId="0" fontId="2" fillId="0" borderId="0" xfId="3" applyNumberFormat="1" applyFont="1" applyFill="1" applyBorder="1" applyAlignment="1">
      <alignment horizontal="left"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15" fontId="2" fillId="0" borderId="0" xfId="0" applyNumberFormat="1" applyFont="1" applyFill="1" applyBorder="1" applyAlignment="1">
      <alignment horizontal="left" vertical="center" readingOrder="1"/>
    </xf>
    <xf numFmtId="0" fontId="2" fillId="2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1" applyNumberFormat="1" applyFont="1" applyFill="1" applyBorder="1" applyAlignment="1">
      <alignment horizontal="right" vertical="center" wrapText="1" readingOrder="1"/>
    </xf>
    <xf numFmtId="10" fontId="4" fillId="0" borderId="1" xfId="2" applyNumberFormat="1" applyFont="1" applyFill="1" applyBorder="1" applyAlignment="1">
      <alignment horizontal="right" vertical="center" wrapText="1" readingOrder="1"/>
    </xf>
    <xf numFmtId="10" fontId="2" fillId="2" borderId="1" xfId="2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justify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vertical="center" wrapText="1" readingOrder="1"/>
    </xf>
    <xf numFmtId="0" fontId="2" fillId="3" borderId="1" xfId="0" applyNumberFormat="1" applyFont="1" applyFill="1" applyBorder="1" applyAlignment="1">
      <alignment horizontal="right" vertical="center" wrapText="1" readingOrder="1"/>
    </xf>
    <xf numFmtId="164" fontId="2" fillId="3" borderId="1" xfId="1" applyNumberFormat="1" applyFont="1" applyFill="1" applyBorder="1" applyAlignment="1">
      <alignment horizontal="right" vertical="center" wrapText="1" readingOrder="1"/>
    </xf>
    <xf numFmtId="10" fontId="2" fillId="3" borderId="1" xfId="2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2" x14ac:dyDescent="0.2"/>
  <cols>
    <col min="1" max="1" width="12.7109375" style="2" customWidth="1"/>
    <col min="2" max="2" width="35.7109375" style="2" customWidth="1"/>
    <col min="3" max="10" width="19.28515625" style="2" customWidth="1"/>
    <col min="11" max="11" width="7.7109375" style="2" customWidth="1"/>
    <col min="12" max="14" width="19.28515625" style="2" customWidth="1"/>
    <col min="15" max="15" width="7.7109375" style="2" customWidth="1"/>
    <col min="16" max="16384" width="11.42578125" style="2"/>
  </cols>
  <sheetData>
    <row r="1" spans="1:15" ht="15" customHeight="1" x14ac:dyDescent="0.2">
      <c r="A1" s="6" t="s">
        <v>50</v>
      </c>
      <c r="B1" s="7" t="s">
        <v>15</v>
      </c>
      <c r="C1" s="1"/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/>
      <c r="L1" s="1" t="s">
        <v>1</v>
      </c>
      <c r="M1" s="1" t="s">
        <v>1</v>
      </c>
      <c r="N1" s="1" t="s">
        <v>1</v>
      </c>
      <c r="O1" s="1"/>
    </row>
    <row r="2" spans="1:15" ht="15" customHeight="1" x14ac:dyDescent="0.2">
      <c r="A2" s="6" t="s">
        <v>0</v>
      </c>
      <c r="B2" s="7">
        <v>2019</v>
      </c>
      <c r="C2" s="1"/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/>
      <c r="L2" s="1" t="s">
        <v>1</v>
      </c>
      <c r="M2" s="1" t="s">
        <v>1</v>
      </c>
      <c r="N2" s="1" t="s">
        <v>1</v>
      </c>
      <c r="O2" s="1"/>
    </row>
    <row r="3" spans="1:15" ht="15" customHeight="1" x14ac:dyDescent="0.2">
      <c r="A3" s="8" t="s">
        <v>51</v>
      </c>
      <c r="B3" s="9">
        <v>43616</v>
      </c>
      <c r="C3" s="1"/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/>
      <c r="L3" s="1" t="s">
        <v>1</v>
      </c>
      <c r="M3" s="1" t="s">
        <v>1</v>
      </c>
      <c r="N3" s="1" t="s">
        <v>1</v>
      </c>
      <c r="O3" s="1"/>
    </row>
    <row r="4" spans="1:15" ht="15" customHeight="1" x14ac:dyDescent="0.2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7" t="s">
        <v>11</v>
      </c>
      <c r="K4" s="17" t="s">
        <v>64</v>
      </c>
      <c r="L4" s="17" t="s">
        <v>12</v>
      </c>
      <c r="M4" s="12" t="s">
        <v>13</v>
      </c>
      <c r="N4" s="12" t="s">
        <v>14</v>
      </c>
      <c r="O4" s="17" t="s">
        <v>64</v>
      </c>
    </row>
    <row r="5" spans="1:15" ht="24" customHeight="1" x14ac:dyDescent="0.2">
      <c r="A5" s="3" t="s">
        <v>16</v>
      </c>
      <c r="B5" s="4" t="s">
        <v>17</v>
      </c>
      <c r="C5" s="5">
        <v>417448481000</v>
      </c>
      <c r="D5" s="5">
        <v>24876105509</v>
      </c>
      <c r="E5" s="5">
        <v>1500000000</v>
      </c>
      <c r="F5" s="5">
        <v>440824586509</v>
      </c>
      <c r="G5" s="5">
        <v>0</v>
      </c>
      <c r="H5" s="5">
        <v>440824586509</v>
      </c>
      <c r="I5" s="5">
        <v>0</v>
      </c>
      <c r="J5" s="5">
        <v>150555711370</v>
      </c>
      <c r="K5" s="14">
        <f>J5/F5</f>
        <v>0.34153201971398256</v>
      </c>
      <c r="L5" s="5">
        <v>150466641721</v>
      </c>
      <c r="M5" s="5">
        <v>150466641721</v>
      </c>
      <c r="N5" s="5">
        <v>150392806441</v>
      </c>
      <c r="O5" s="14">
        <f>N5/F5</f>
        <v>0.34116247379030784</v>
      </c>
    </row>
    <row r="6" spans="1:15" ht="24" customHeight="1" x14ac:dyDescent="0.2">
      <c r="A6" s="3" t="s">
        <v>18</v>
      </c>
      <c r="B6" s="4" t="s">
        <v>19</v>
      </c>
      <c r="C6" s="5">
        <v>125262619000</v>
      </c>
      <c r="D6" s="5">
        <v>8673947854</v>
      </c>
      <c r="E6" s="5">
        <v>0</v>
      </c>
      <c r="F6" s="5">
        <v>133936566854</v>
      </c>
      <c r="G6" s="5">
        <v>0</v>
      </c>
      <c r="H6" s="5">
        <v>133936566854</v>
      </c>
      <c r="I6" s="5">
        <v>0</v>
      </c>
      <c r="J6" s="5">
        <v>54466856010</v>
      </c>
      <c r="K6" s="14">
        <f t="shared" ref="K6:K31" si="0">J6/F6</f>
        <v>0.40666158084649573</v>
      </c>
      <c r="L6" s="5">
        <v>54466856010</v>
      </c>
      <c r="M6" s="5">
        <v>54466657764</v>
      </c>
      <c r="N6" s="5">
        <v>54466657764</v>
      </c>
      <c r="O6" s="14">
        <f t="shared" ref="O6:O31" si="1">N6/F6</f>
        <v>0.40666010069805936</v>
      </c>
    </row>
    <row r="7" spans="1:15" ht="24" customHeight="1" x14ac:dyDescent="0.2">
      <c r="A7" s="3" t="s">
        <v>20</v>
      </c>
      <c r="B7" s="4" t="s">
        <v>21</v>
      </c>
      <c r="C7" s="5">
        <v>20477034000</v>
      </c>
      <c r="D7" s="5">
        <v>1967409770</v>
      </c>
      <c r="E7" s="5">
        <v>0</v>
      </c>
      <c r="F7" s="5">
        <v>22444443770</v>
      </c>
      <c r="G7" s="5">
        <v>0</v>
      </c>
      <c r="H7" s="5">
        <v>22444443770</v>
      </c>
      <c r="I7" s="5">
        <v>0</v>
      </c>
      <c r="J7" s="5">
        <v>9009962473</v>
      </c>
      <c r="K7" s="14">
        <f t="shared" si="0"/>
        <v>0.4014339836321994</v>
      </c>
      <c r="L7" s="5">
        <v>8944699724</v>
      </c>
      <c r="M7" s="5">
        <v>8944699724</v>
      </c>
      <c r="N7" s="5">
        <v>8845598566</v>
      </c>
      <c r="O7" s="14">
        <f t="shared" si="1"/>
        <v>0.39411083904085542</v>
      </c>
    </row>
    <row r="8" spans="1:15" ht="24" customHeight="1" x14ac:dyDescent="0.2">
      <c r="A8" s="3" t="s">
        <v>22</v>
      </c>
      <c r="B8" s="4" t="s">
        <v>23</v>
      </c>
      <c r="C8" s="5">
        <v>35803000000</v>
      </c>
      <c r="D8" s="5">
        <v>0</v>
      </c>
      <c r="E8" s="5">
        <v>35803000000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14"/>
      <c r="L8" s="5">
        <v>0</v>
      </c>
      <c r="M8" s="5">
        <v>0</v>
      </c>
      <c r="N8" s="5">
        <v>0</v>
      </c>
      <c r="O8" s="14"/>
    </row>
    <row r="9" spans="1:15" ht="15" customHeight="1" x14ac:dyDescent="0.2">
      <c r="A9" s="11"/>
      <c r="B9" s="10" t="s">
        <v>52</v>
      </c>
      <c r="C9" s="13">
        <f>SUM(C5:C8)</f>
        <v>598991134000</v>
      </c>
      <c r="D9" s="13">
        <f t="shared" ref="D9:N9" si="2">SUM(D5:D8)</f>
        <v>35517463133</v>
      </c>
      <c r="E9" s="13">
        <f t="shared" si="2"/>
        <v>37303000000</v>
      </c>
      <c r="F9" s="13">
        <f t="shared" si="2"/>
        <v>597205597133</v>
      </c>
      <c r="G9" s="13">
        <f t="shared" si="2"/>
        <v>0</v>
      </c>
      <c r="H9" s="13">
        <f t="shared" si="2"/>
        <v>597205597133</v>
      </c>
      <c r="I9" s="13">
        <f t="shared" si="2"/>
        <v>0</v>
      </c>
      <c r="J9" s="13">
        <f t="shared" si="2"/>
        <v>214032529853</v>
      </c>
      <c r="K9" s="15">
        <f t="shared" si="0"/>
        <v>0.35839002661814323</v>
      </c>
      <c r="L9" s="13">
        <f t="shared" si="2"/>
        <v>213878197455</v>
      </c>
      <c r="M9" s="13">
        <f t="shared" si="2"/>
        <v>213877999209</v>
      </c>
      <c r="N9" s="13">
        <f t="shared" si="2"/>
        <v>213705062771</v>
      </c>
      <c r="O9" s="15">
        <f t="shared" si="1"/>
        <v>0.35784169437951041</v>
      </c>
    </row>
    <row r="10" spans="1:15" ht="24" customHeight="1" x14ac:dyDescent="0.2">
      <c r="A10" s="3" t="s">
        <v>24</v>
      </c>
      <c r="B10" s="4" t="s">
        <v>25</v>
      </c>
      <c r="C10" s="5">
        <v>33283530794</v>
      </c>
      <c r="D10" s="5">
        <v>0</v>
      </c>
      <c r="E10" s="5">
        <v>426000000</v>
      </c>
      <c r="F10" s="5">
        <v>32857530794</v>
      </c>
      <c r="G10" s="5">
        <v>0</v>
      </c>
      <c r="H10" s="5">
        <v>32064216774.73</v>
      </c>
      <c r="I10" s="5">
        <v>793314019.26999998</v>
      </c>
      <c r="J10" s="5">
        <v>24467685778.470001</v>
      </c>
      <c r="K10" s="14">
        <f t="shared" si="0"/>
        <v>0.74465990557446149</v>
      </c>
      <c r="L10" s="5">
        <v>9507608671.6399994</v>
      </c>
      <c r="M10" s="5">
        <v>9289379552.3400002</v>
      </c>
      <c r="N10" s="5">
        <v>8955243480.2000008</v>
      </c>
      <c r="O10" s="14">
        <f t="shared" si="1"/>
        <v>0.27254767061909857</v>
      </c>
    </row>
    <row r="11" spans="1:15" ht="15" customHeight="1" x14ac:dyDescent="0.2">
      <c r="A11" s="11"/>
      <c r="B11" s="10" t="s">
        <v>53</v>
      </c>
      <c r="C11" s="13">
        <f>SUM(C10)</f>
        <v>33283530794</v>
      </c>
      <c r="D11" s="13">
        <f t="shared" ref="D11:N11" si="3">SUM(D10)</f>
        <v>0</v>
      </c>
      <c r="E11" s="13">
        <f t="shared" si="3"/>
        <v>426000000</v>
      </c>
      <c r="F11" s="13">
        <f t="shared" si="3"/>
        <v>32857530794</v>
      </c>
      <c r="G11" s="13">
        <f t="shared" si="3"/>
        <v>0</v>
      </c>
      <c r="H11" s="13">
        <f t="shared" si="3"/>
        <v>32064216774.73</v>
      </c>
      <c r="I11" s="13">
        <f t="shared" si="3"/>
        <v>793314019.26999998</v>
      </c>
      <c r="J11" s="13">
        <f t="shared" si="3"/>
        <v>24467685778.470001</v>
      </c>
      <c r="K11" s="15">
        <f t="shared" si="0"/>
        <v>0.74465990557446149</v>
      </c>
      <c r="L11" s="13">
        <f t="shared" si="3"/>
        <v>9507608671.6399994</v>
      </c>
      <c r="M11" s="13">
        <f t="shared" si="3"/>
        <v>9289379552.3400002</v>
      </c>
      <c r="N11" s="13">
        <f t="shared" si="3"/>
        <v>8955243480.2000008</v>
      </c>
      <c r="O11" s="15">
        <f t="shared" si="1"/>
        <v>0.27254767061909857</v>
      </c>
    </row>
    <row r="12" spans="1:15" ht="24" x14ac:dyDescent="0.2">
      <c r="A12" s="3" t="s">
        <v>26</v>
      </c>
      <c r="B12" s="4" t="s">
        <v>27</v>
      </c>
      <c r="C12" s="5">
        <v>0</v>
      </c>
      <c r="D12" s="5">
        <v>1785536867</v>
      </c>
      <c r="E12" s="5">
        <v>0</v>
      </c>
      <c r="F12" s="5">
        <v>1785536867</v>
      </c>
      <c r="G12" s="5">
        <v>0</v>
      </c>
      <c r="H12" s="5">
        <v>1785536867</v>
      </c>
      <c r="I12" s="5">
        <v>0</v>
      </c>
      <c r="J12" s="5">
        <v>767881133</v>
      </c>
      <c r="K12" s="14">
        <f t="shared" si="0"/>
        <v>0.43005616248639461</v>
      </c>
      <c r="L12" s="5">
        <v>767881133</v>
      </c>
      <c r="M12" s="5">
        <v>767881133</v>
      </c>
      <c r="N12" s="5">
        <v>767881133</v>
      </c>
      <c r="O12" s="14">
        <f t="shared" si="1"/>
        <v>0.43005616248639461</v>
      </c>
    </row>
    <row r="13" spans="1:15" x14ac:dyDescent="0.2">
      <c r="A13" s="3" t="s">
        <v>28</v>
      </c>
      <c r="B13" s="4" t="s">
        <v>29</v>
      </c>
      <c r="C13" s="5">
        <v>0</v>
      </c>
      <c r="D13" s="5">
        <v>16562320</v>
      </c>
      <c r="E13" s="5">
        <v>0</v>
      </c>
      <c r="F13" s="5">
        <v>16562320</v>
      </c>
      <c r="G13" s="5">
        <v>0</v>
      </c>
      <c r="H13" s="5">
        <v>7812420</v>
      </c>
      <c r="I13" s="5">
        <v>8749900</v>
      </c>
      <c r="J13" s="5">
        <v>7812420</v>
      </c>
      <c r="K13" s="14">
        <f t="shared" si="0"/>
        <v>0.47169840940158142</v>
      </c>
      <c r="L13" s="5">
        <v>7812420</v>
      </c>
      <c r="M13" s="5">
        <v>7812420</v>
      </c>
      <c r="N13" s="5">
        <v>7812420</v>
      </c>
      <c r="O13" s="14">
        <f t="shared" si="1"/>
        <v>0.47169840940158142</v>
      </c>
    </row>
    <row r="14" spans="1:15" x14ac:dyDescent="0.2">
      <c r="A14" s="3" t="s">
        <v>30</v>
      </c>
      <c r="B14" s="4" t="s">
        <v>31</v>
      </c>
      <c r="C14" s="5">
        <v>14054000000</v>
      </c>
      <c r="D14" s="5">
        <v>0</v>
      </c>
      <c r="E14" s="5">
        <v>6500000000</v>
      </c>
      <c r="F14" s="5">
        <v>7554000000</v>
      </c>
      <c r="G14" s="5">
        <v>0</v>
      </c>
      <c r="H14" s="5">
        <v>1615221709</v>
      </c>
      <c r="I14" s="5">
        <v>5938778291</v>
      </c>
      <c r="J14" s="5">
        <v>1374195848</v>
      </c>
      <c r="K14" s="14">
        <f t="shared" si="0"/>
        <v>0.18191631559438709</v>
      </c>
      <c r="L14" s="5">
        <v>1016914255</v>
      </c>
      <c r="M14" s="5">
        <v>956666486</v>
      </c>
      <c r="N14" s="5">
        <v>956666486</v>
      </c>
      <c r="O14" s="14">
        <f t="shared" si="1"/>
        <v>0.12664369684935134</v>
      </c>
    </row>
    <row r="15" spans="1:15" x14ac:dyDescent="0.2">
      <c r="A15" s="3" t="s">
        <v>32</v>
      </c>
      <c r="B15" s="4" t="s">
        <v>33</v>
      </c>
      <c r="C15" s="5">
        <v>0</v>
      </c>
      <c r="D15" s="5">
        <v>6500000000</v>
      </c>
      <c r="E15" s="5">
        <v>0</v>
      </c>
      <c r="F15" s="5">
        <v>6500000000</v>
      </c>
      <c r="G15" s="5">
        <v>0</v>
      </c>
      <c r="H15" s="5">
        <v>1790134855</v>
      </c>
      <c r="I15" s="5">
        <v>4709865145</v>
      </c>
      <c r="J15" s="5">
        <v>1349452309</v>
      </c>
      <c r="K15" s="14">
        <f t="shared" si="0"/>
        <v>0.20760804753846154</v>
      </c>
      <c r="L15" s="5">
        <v>1282944520</v>
      </c>
      <c r="M15" s="5">
        <v>1238336503</v>
      </c>
      <c r="N15" s="5">
        <v>1232753003</v>
      </c>
      <c r="O15" s="14">
        <f t="shared" si="1"/>
        <v>0.18965430815384615</v>
      </c>
    </row>
    <row r="16" spans="1:15" ht="15" customHeight="1" x14ac:dyDescent="0.2">
      <c r="A16" s="11"/>
      <c r="B16" s="10" t="s">
        <v>54</v>
      </c>
      <c r="C16" s="13">
        <f>SUM(C12:C15)</f>
        <v>14054000000</v>
      </c>
      <c r="D16" s="13">
        <f t="shared" ref="D16:N16" si="4">SUM(D12:D15)</f>
        <v>8302099187</v>
      </c>
      <c r="E16" s="13">
        <f t="shared" si="4"/>
        <v>6500000000</v>
      </c>
      <c r="F16" s="13">
        <f t="shared" si="4"/>
        <v>15856099187</v>
      </c>
      <c r="G16" s="13">
        <f t="shared" si="4"/>
        <v>0</v>
      </c>
      <c r="H16" s="13">
        <f t="shared" si="4"/>
        <v>5198705851</v>
      </c>
      <c r="I16" s="13">
        <f t="shared" si="4"/>
        <v>10657393336</v>
      </c>
      <c r="J16" s="13">
        <f t="shared" si="4"/>
        <v>3499341710</v>
      </c>
      <c r="K16" s="15">
        <f t="shared" si="0"/>
        <v>0.22069373234427156</v>
      </c>
      <c r="L16" s="13">
        <f t="shared" si="4"/>
        <v>3075552328</v>
      </c>
      <c r="M16" s="13">
        <f t="shared" si="4"/>
        <v>2970696542</v>
      </c>
      <c r="N16" s="13">
        <f t="shared" si="4"/>
        <v>2965113042</v>
      </c>
      <c r="O16" s="15">
        <f t="shared" si="1"/>
        <v>0.18700141863586589</v>
      </c>
    </row>
    <row r="17" spans="1:15" ht="24" customHeight="1" x14ac:dyDescent="0.2">
      <c r="A17" s="3" t="s">
        <v>34</v>
      </c>
      <c r="B17" s="4" t="s">
        <v>35</v>
      </c>
      <c r="C17" s="5">
        <v>2074534000</v>
      </c>
      <c r="D17" s="5">
        <v>0</v>
      </c>
      <c r="E17" s="5">
        <v>0</v>
      </c>
      <c r="F17" s="5">
        <v>2074534000</v>
      </c>
      <c r="G17" s="5">
        <v>0</v>
      </c>
      <c r="H17" s="5">
        <v>2074534000</v>
      </c>
      <c r="I17" s="5">
        <v>0</v>
      </c>
      <c r="J17" s="5">
        <v>588135859</v>
      </c>
      <c r="K17" s="14">
        <f t="shared" si="0"/>
        <v>0.28350263673673221</v>
      </c>
      <c r="L17" s="5">
        <v>588135859</v>
      </c>
      <c r="M17" s="5">
        <v>588135859</v>
      </c>
      <c r="N17" s="5">
        <v>512549006</v>
      </c>
      <c r="O17" s="14">
        <f t="shared" si="1"/>
        <v>0.24706705505911208</v>
      </c>
    </row>
    <row r="18" spans="1:15" ht="15" customHeight="1" x14ac:dyDescent="0.2">
      <c r="A18" s="11"/>
      <c r="B18" s="10" t="s">
        <v>55</v>
      </c>
      <c r="C18" s="13">
        <f>SUM(C17)</f>
        <v>2074534000</v>
      </c>
      <c r="D18" s="13">
        <f t="shared" ref="D18:N18" si="5">SUM(D17)</f>
        <v>0</v>
      </c>
      <c r="E18" s="13">
        <f t="shared" si="5"/>
        <v>0</v>
      </c>
      <c r="F18" s="13">
        <f t="shared" si="5"/>
        <v>2074534000</v>
      </c>
      <c r="G18" s="13">
        <f t="shared" si="5"/>
        <v>0</v>
      </c>
      <c r="H18" s="13">
        <f t="shared" si="5"/>
        <v>2074534000</v>
      </c>
      <c r="I18" s="13">
        <f t="shared" si="5"/>
        <v>0</v>
      </c>
      <c r="J18" s="13">
        <f t="shared" si="5"/>
        <v>588135859</v>
      </c>
      <c r="K18" s="15">
        <f t="shared" si="0"/>
        <v>0.28350263673673221</v>
      </c>
      <c r="L18" s="13">
        <f t="shared" si="5"/>
        <v>588135859</v>
      </c>
      <c r="M18" s="13">
        <f t="shared" si="5"/>
        <v>588135859</v>
      </c>
      <c r="N18" s="13">
        <f t="shared" si="5"/>
        <v>512549006</v>
      </c>
      <c r="O18" s="15">
        <f t="shared" si="1"/>
        <v>0.24706705505911208</v>
      </c>
    </row>
    <row r="19" spans="1:15" ht="24" customHeight="1" x14ac:dyDescent="0.2">
      <c r="A19" s="3" t="s">
        <v>36</v>
      </c>
      <c r="B19" s="4" t="s">
        <v>37</v>
      </c>
      <c r="C19" s="5">
        <v>567530000</v>
      </c>
      <c r="D19" s="5">
        <v>379437680</v>
      </c>
      <c r="E19" s="5">
        <v>6000000</v>
      </c>
      <c r="F19" s="5">
        <v>940967680</v>
      </c>
      <c r="G19" s="5">
        <v>0</v>
      </c>
      <c r="H19" s="5">
        <v>930027680</v>
      </c>
      <c r="I19" s="5">
        <v>10940000</v>
      </c>
      <c r="J19" s="5">
        <v>754381887</v>
      </c>
      <c r="K19" s="14">
        <f t="shared" si="0"/>
        <v>0.80170860597464944</v>
      </c>
      <c r="L19" s="5">
        <v>754031234.86000001</v>
      </c>
      <c r="M19" s="5">
        <v>754031234.86000001</v>
      </c>
      <c r="N19" s="5">
        <v>751949385.75999999</v>
      </c>
      <c r="O19" s="14">
        <f t="shared" si="1"/>
        <v>0.79912349992722387</v>
      </c>
    </row>
    <row r="20" spans="1:15" ht="24" customHeight="1" x14ac:dyDescent="0.2">
      <c r="A20" s="3" t="s">
        <v>38</v>
      </c>
      <c r="B20" s="4" t="s">
        <v>39</v>
      </c>
      <c r="C20" s="5">
        <v>0</v>
      </c>
      <c r="D20" s="5">
        <v>6000000</v>
      </c>
      <c r="E20" s="5">
        <v>0</v>
      </c>
      <c r="F20" s="5">
        <v>6000000</v>
      </c>
      <c r="G20" s="5">
        <v>0</v>
      </c>
      <c r="H20" s="5">
        <v>2250000</v>
      </c>
      <c r="I20" s="5">
        <v>3750000</v>
      </c>
      <c r="J20" s="5">
        <v>602835.93000000005</v>
      </c>
      <c r="K20" s="14">
        <f t="shared" si="0"/>
        <v>0.10047265500000001</v>
      </c>
      <c r="L20" s="5">
        <v>602835.93000000005</v>
      </c>
      <c r="M20" s="5">
        <v>602835.93000000005</v>
      </c>
      <c r="N20" s="5">
        <v>593455.93000000005</v>
      </c>
      <c r="O20" s="14">
        <f t="shared" si="1"/>
        <v>9.8909321666666675E-2</v>
      </c>
    </row>
    <row r="21" spans="1:15" ht="24" customHeight="1" x14ac:dyDescent="0.2">
      <c r="A21" s="3" t="s">
        <v>40</v>
      </c>
      <c r="B21" s="4" t="s">
        <v>41</v>
      </c>
      <c r="C21" s="5">
        <v>743691000</v>
      </c>
      <c r="D21" s="5">
        <v>0</v>
      </c>
      <c r="E21" s="5">
        <v>0</v>
      </c>
      <c r="F21" s="5">
        <v>743691000</v>
      </c>
      <c r="G21" s="5">
        <v>0</v>
      </c>
      <c r="H21" s="5">
        <v>423201.63</v>
      </c>
      <c r="I21" s="5">
        <v>743267798.37</v>
      </c>
      <c r="J21" s="5">
        <v>423201.63</v>
      </c>
      <c r="K21" s="14">
        <f t="shared" si="0"/>
        <v>5.6905573685845333E-4</v>
      </c>
      <c r="L21" s="5">
        <v>423201.63</v>
      </c>
      <c r="M21" s="5">
        <v>423201.63</v>
      </c>
      <c r="N21" s="5">
        <v>423201.63</v>
      </c>
      <c r="O21" s="14">
        <f t="shared" si="1"/>
        <v>5.6905573685845333E-4</v>
      </c>
    </row>
    <row r="22" spans="1:15" ht="24" customHeight="1" x14ac:dyDescent="0.2">
      <c r="A22" s="3" t="s">
        <v>42</v>
      </c>
      <c r="B22" s="4" t="s">
        <v>43</v>
      </c>
      <c r="C22" s="5">
        <v>0</v>
      </c>
      <c r="D22" s="5">
        <v>30000000</v>
      </c>
      <c r="E22" s="5">
        <v>0</v>
      </c>
      <c r="F22" s="5">
        <v>30000000</v>
      </c>
      <c r="G22" s="5">
        <v>0</v>
      </c>
      <c r="H22" s="5">
        <v>30000000</v>
      </c>
      <c r="I22" s="5">
        <v>0</v>
      </c>
      <c r="J22" s="5">
        <v>1364800</v>
      </c>
      <c r="K22" s="14">
        <f t="shared" si="0"/>
        <v>4.549333333333333E-2</v>
      </c>
      <c r="L22" s="5">
        <v>1364800</v>
      </c>
      <c r="M22" s="5">
        <v>1364800</v>
      </c>
      <c r="N22" s="5">
        <v>1364800</v>
      </c>
      <c r="O22" s="14">
        <f t="shared" si="1"/>
        <v>4.549333333333333E-2</v>
      </c>
    </row>
    <row r="23" spans="1:15" ht="15" customHeight="1" x14ac:dyDescent="0.2">
      <c r="A23" s="11"/>
      <c r="B23" s="10" t="s">
        <v>56</v>
      </c>
      <c r="C23" s="13">
        <f>SUM(C19:C22)</f>
        <v>1311221000</v>
      </c>
      <c r="D23" s="13">
        <f t="shared" ref="D23:N23" si="6">SUM(D19:D22)</f>
        <v>415437680</v>
      </c>
      <c r="E23" s="13">
        <f t="shared" si="6"/>
        <v>6000000</v>
      </c>
      <c r="F23" s="13">
        <f t="shared" si="6"/>
        <v>1720658680</v>
      </c>
      <c r="G23" s="13">
        <f t="shared" si="6"/>
        <v>0</v>
      </c>
      <c r="H23" s="13">
        <f t="shared" si="6"/>
        <v>962700881.63</v>
      </c>
      <c r="I23" s="13">
        <f t="shared" si="6"/>
        <v>757957798.37</v>
      </c>
      <c r="J23" s="13">
        <f t="shared" si="6"/>
        <v>756772724.55999994</v>
      </c>
      <c r="K23" s="15">
        <f t="shared" si="0"/>
        <v>0.43981571322442631</v>
      </c>
      <c r="L23" s="13">
        <f t="shared" si="6"/>
        <v>756422072.41999996</v>
      </c>
      <c r="M23" s="13">
        <f t="shared" si="6"/>
        <v>756422072.41999996</v>
      </c>
      <c r="N23" s="13">
        <f t="shared" si="6"/>
        <v>754330843.31999993</v>
      </c>
      <c r="O23" s="15">
        <f t="shared" si="1"/>
        <v>0.43839655829940655</v>
      </c>
    </row>
    <row r="24" spans="1:15" ht="15" customHeight="1" x14ac:dyDescent="0.2">
      <c r="A24" s="18"/>
      <c r="B24" s="19" t="s">
        <v>57</v>
      </c>
      <c r="C24" s="20">
        <f>C9+C11+C16+C18+C23</f>
        <v>649714419794</v>
      </c>
      <c r="D24" s="20">
        <f t="shared" ref="D24:N24" si="7">D9+D11+D16+D18+D23</f>
        <v>44235000000</v>
      </c>
      <c r="E24" s="20">
        <f t="shared" si="7"/>
        <v>44235000000</v>
      </c>
      <c r="F24" s="20">
        <f t="shared" si="7"/>
        <v>649714419794</v>
      </c>
      <c r="G24" s="20">
        <f t="shared" si="7"/>
        <v>0</v>
      </c>
      <c r="H24" s="20">
        <f t="shared" si="7"/>
        <v>637505754640.35999</v>
      </c>
      <c r="I24" s="20">
        <f t="shared" si="7"/>
        <v>12208665153.640001</v>
      </c>
      <c r="J24" s="20">
        <f t="shared" si="7"/>
        <v>243344465925.03</v>
      </c>
      <c r="K24" s="21">
        <f t="shared" si="0"/>
        <v>0.37454065742020221</v>
      </c>
      <c r="L24" s="20">
        <f t="shared" si="7"/>
        <v>227805916386.06003</v>
      </c>
      <c r="M24" s="20">
        <f t="shared" si="7"/>
        <v>227482633234.76001</v>
      </c>
      <c r="N24" s="20">
        <f t="shared" si="7"/>
        <v>226892299142.52002</v>
      </c>
      <c r="O24" s="21">
        <f t="shared" si="1"/>
        <v>0.34921850620840311</v>
      </c>
    </row>
    <row r="25" spans="1:15" ht="39.950000000000003" customHeight="1" x14ac:dyDescent="0.2">
      <c r="A25" s="3" t="s">
        <v>44</v>
      </c>
      <c r="B25" s="16" t="s">
        <v>45</v>
      </c>
      <c r="C25" s="5">
        <v>4165000000</v>
      </c>
      <c r="D25" s="5">
        <v>0</v>
      </c>
      <c r="E25" s="5">
        <v>0</v>
      </c>
      <c r="F25" s="5">
        <v>4165000000</v>
      </c>
      <c r="G25" s="5">
        <v>2165000000</v>
      </c>
      <c r="H25" s="5">
        <v>0</v>
      </c>
      <c r="I25" s="5">
        <v>2000000000</v>
      </c>
      <c r="J25" s="5">
        <v>0</v>
      </c>
      <c r="K25" s="14">
        <f t="shared" si="0"/>
        <v>0</v>
      </c>
      <c r="L25" s="5">
        <v>0</v>
      </c>
      <c r="M25" s="5">
        <v>0</v>
      </c>
      <c r="N25" s="5">
        <v>0</v>
      </c>
      <c r="O25" s="14">
        <f t="shared" si="1"/>
        <v>0</v>
      </c>
    </row>
    <row r="26" spans="1:15" ht="39.950000000000003" customHeight="1" x14ac:dyDescent="0.2">
      <c r="A26" s="3" t="s">
        <v>46</v>
      </c>
      <c r="B26" s="16" t="s">
        <v>58</v>
      </c>
      <c r="C26" s="5">
        <v>33480000000</v>
      </c>
      <c r="D26" s="5">
        <v>0</v>
      </c>
      <c r="E26" s="5">
        <v>0</v>
      </c>
      <c r="F26" s="5">
        <v>33480000000</v>
      </c>
      <c r="G26" s="5">
        <v>0</v>
      </c>
      <c r="H26" s="5">
        <v>25798233781.439999</v>
      </c>
      <c r="I26" s="5">
        <v>7681766218.5600004</v>
      </c>
      <c r="J26" s="5">
        <v>8694790417.4400005</v>
      </c>
      <c r="K26" s="14">
        <f t="shared" si="0"/>
        <v>0.259701028</v>
      </c>
      <c r="L26" s="5">
        <v>487613336</v>
      </c>
      <c r="M26" s="5">
        <v>460613336</v>
      </c>
      <c r="N26" s="5">
        <v>460613336</v>
      </c>
      <c r="O26" s="14">
        <f t="shared" si="1"/>
        <v>1.3757865471923536E-2</v>
      </c>
    </row>
    <row r="27" spans="1:15" ht="39.950000000000003" customHeight="1" x14ac:dyDescent="0.2">
      <c r="A27" s="3" t="s">
        <v>47</v>
      </c>
      <c r="B27" s="16" t="s">
        <v>59</v>
      </c>
      <c r="C27" s="5">
        <v>4250000000</v>
      </c>
      <c r="D27" s="5">
        <v>0</v>
      </c>
      <c r="E27" s="5">
        <v>0</v>
      </c>
      <c r="F27" s="5">
        <v>4250000000</v>
      </c>
      <c r="G27" s="5">
        <v>0</v>
      </c>
      <c r="H27" s="5">
        <v>1735000000</v>
      </c>
      <c r="I27" s="5">
        <v>2515000000</v>
      </c>
      <c r="J27" s="5">
        <v>768000000</v>
      </c>
      <c r="K27" s="14">
        <f t="shared" si="0"/>
        <v>0.18070588235294119</v>
      </c>
      <c r="L27" s="5">
        <v>62620000</v>
      </c>
      <c r="M27" s="5">
        <v>45620000</v>
      </c>
      <c r="N27" s="5">
        <v>45620000</v>
      </c>
      <c r="O27" s="14">
        <f t="shared" si="1"/>
        <v>1.0734117647058823E-2</v>
      </c>
    </row>
    <row r="28" spans="1:15" ht="39.950000000000003" customHeight="1" x14ac:dyDescent="0.2">
      <c r="A28" s="3" t="s">
        <v>48</v>
      </c>
      <c r="B28" s="16" t="s">
        <v>60</v>
      </c>
      <c r="C28" s="5">
        <v>5000000000</v>
      </c>
      <c r="D28" s="5">
        <v>0</v>
      </c>
      <c r="E28" s="5">
        <v>0</v>
      </c>
      <c r="F28" s="5">
        <v>5000000000</v>
      </c>
      <c r="G28" s="5">
        <v>0</v>
      </c>
      <c r="H28" s="5">
        <v>4591102381</v>
      </c>
      <c r="I28" s="5">
        <v>408897619</v>
      </c>
      <c r="J28" s="5">
        <v>0</v>
      </c>
      <c r="K28" s="14">
        <f t="shared" si="0"/>
        <v>0</v>
      </c>
      <c r="L28" s="5">
        <v>0</v>
      </c>
      <c r="M28" s="5">
        <v>0</v>
      </c>
      <c r="N28" s="5">
        <v>0</v>
      </c>
      <c r="O28" s="14">
        <f t="shared" si="1"/>
        <v>0</v>
      </c>
    </row>
    <row r="29" spans="1:15" ht="39.950000000000003" customHeight="1" x14ac:dyDescent="0.2">
      <c r="A29" s="3" t="s">
        <v>49</v>
      </c>
      <c r="B29" s="16" t="s">
        <v>61</v>
      </c>
      <c r="C29" s="5">
        <v>6608400000</v>
      </c>
      <c r="D29" s="5">
        <v>0</v>
      </c>
      <c r="E29" s="5">
        <v>0</v>
      </c>
      <c r="F29" s="5">
        <v>6608400000</v>
      </c>
      <c r="G29" s="5">
        <v>810322265</v>
      </c>
      <c r="H29" s="5">
        <v>4047711071</v>
      </c>
      <c r="I29" s="5">
        <v>1750366664</v>
      </c>
      <c r="J29" s="5">
        <v>2169450326</v>
      </c>
      <c r="K29" s="14">
        <f t="shared" si="0"/>
        <v>0.32828677531626416</v>
      </c>
      <c r="L29" s="5">
        <v>38463761</v>
      </c>
      <c r="M29" s="5">
        <v>38463761</v>
      </c>
      <c r="N29" s="5">
        <v>38463761</v>
      </c>
      <c r="O29" s="14">
        <f t="shared" si="1"/>
        <v>5.8204347497124867E-3</v>
      </c>
    </row>
    <row r="30" spans="1:15" ht="15" customHeight="1" x14ac:dyDescent="0.2">
      <c r="A30" s="11"/>
      <c r="B30" s="10" t="s">
        <v>62</v>
      </c>
      <c r="C30" s="13">
        <f>SUM(C25:C29)</f>
        <v>53503400000</v>
      </c>
      <c r="D30" s="13">
        <f t="shared" ref="D30:N30" si="8">SUM(D25:D29)</f>
        <v>0</v>
      </c>
      <c r="E30" s="13">
        <f t="shared" si="8"/>
        <v>0</v>
      </c>
      <c r="F30" s="13">
        <f t="shared" si="8"/>
        <v>53503400000</v>
      </c>
      <c r="G30" s="13">
        <f t="shared" si="8"/>
        <v>2975322265</v>
      </c>
      <c r="H30" s="13">
        <f t="shared" si="8"/>
        <v>36172047233.440002</v>
      </c>
      <c r="I30" s="13">
        <f t="shared" si="8"/>
        <v>14356030501.560001</v>
      </c>
      <c r="J30" s="13">
        <f t="shared" si="8"/>
        <v>11632240743.440001</v>
      </c>
      <c r="K30" s="15">
        <f t="shared" si="0"/>
        <v>0.21741124383571886</v>
      </c>
      <c r="L30" s="13">
        <f t="shared" si="8"/>
        <v>588697097</v>
      </c>
      <c r="M30" s="13">
        <f t="shared" si="8"/>
        <v>544697097</v>
      </c>
      <c r="N30" s="13">
        <f t="shared" si="8"/>
        <v>544697097</v>
      </c>
      <c r="O30" s="15">
        <f t="shared" si="1"/>
        <v>1.018060715767596E-2</v>
      </c>
    </row>
    <row r="31" spans="1:15" ht="15" customHeight="1" x14ac:dyDescent="0.2">
      <c r="A31" s="18"/>
      <c r="B31" s="19" t="s">
        <v>63</v>
      </c>
      <c r="C31" s="20">
        <f>C24+C30</f>
        <v>703217819794</v>
      </c>
      <c r="D31" s="20">
        <f t="shared" ref="D31:N31" si="9">D24+D30</f>
        <v>44235000000</v>
      </c>
      <c r="E31" s="20">
        <f t="shared" si="9"/>
        <v>44235000000</v>
      </c>
      <c r="F31" s="20">
        <f t="shared" si="9"/>
        <v>703217819794</v>
      </c>
      <c r="G31" s="20">
        <f t="shared" si="9"/>
        <v>2975322265</v>
      </c>
      <c r="H31" s="20">
        <f t="shared" si="9"/>
        <v>673677801873.80005</v>
      </c>
      <c r="I31" s="20">
        <f t="shared" si="9"/>
        <v>26564695655.200005</v>
      </c>
      <c r="J31" s="20">
        <f t="shared" si="9"/>
        <v>254976706668.47</v>
      </c>
      <c r="K31" s="21">
        <f t="shared" si="0"/>
        <v>0.36258567330270819</v>
      </c>
      <c r="L31" s="20">
        <f t="shared" si="9"/>
        <v>228394613483.06003</v>
      </c>
      <c r="M31" s="20">
        <f t="shared" si="9"/>
        <v>228027330331.76001</v>
      </c>
      <c r="N31" s="20">
        <f t="shared" si="9"/>
        <v>227436996239.52002</v>
      </c>
      <c r="O31" s="21">
        <f t="shared" si="1"/>
        <v>0.32342325498256741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14" scale="5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MAYO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2019-06-18T15:50:13Z</cp:lastPrinted>
  <dcterms:created xsi:type="dcterms:W3CDTF">2019-06-04T13:46:28Z</dcterms:created>
  <dcterms:modified xsi:type="dcterms:W3CDTF">2019-12-16T20:50:54Z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